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tm-doclogix/DocLogix/Attachments/Current/TM dokumenti (11654)/IP_DV-NOS (78819)/IP_DV-NOS-122/Checked-Out/"/>
    </mc:Choice>
  </mc:AlternateContent>
  <xr:revisionPtr revIDLastSave="0" documentId="13_ncr:1_{9B057614-91C5-4DD6-A89B-B9640E97AA94}" xr6:coauthVersionLast="43" xr6:coauthVersionMax="43" xr10:uidLastSave="{00000000-0000-0000-0000-000000000000}"/>
  <bookViews>
    <workbookView xWindow="-120" yWindow="-120" windowWidth="29040" windowHeight="15840" xr2:uid="{16DAE42D-CC84-43E0-BD04-EF09CC303C09}"/>
  </bookViews>
  <sheets>
    <sheet name="Lapa1" sheetId="1" r:id="rId1"/>
  </sheets>
  <definedNames>
    <definedName name="_Hlk499822938" localSheetId="0">Lapa1!$A$27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8" i="1"/>
  <c r="G19" i="1"/>
  <c r="G20" i="1"/>
  <c r="E9" i="1"/>
  <c r="F9" i="1"/>
  <c r="E8" i="1"/>
  <c r="F8" i="1"/>
  <c r="D9" i="1"/>
  <c r="E17" i="1"/>
  <c r="F17" i="1"/>
  <c r="D17" i="1"/>
  <c r="D8" i="1"/>
  <c r="C9" i="1"/>
  <c r="C17" i="1"/>
  <c r="C8" i="1"/>
  <c r="B17" i="1"/>
  <c r="B9" i="1"/>
  <c r="B8" i="1"/>
  <c r="G7" i="1"/>
  <c r="G9" i="1" l="1"/>
  <c r="G17" i="1"/>
  <c r="G8" i="1"/>
  <c r="D21" i="1"/>
  <c r="D22" i="1" s="1"/>
  <c r="B21" i="1"/>
  <c r="B22" i="1" l="1"/>
  <c r="E21" i="1"/>
  <c r="E22" i="1" s="1"/>
  <c r="F21" i="1" l="1"/>
  <c r="F22" i="1" s="1"/>
  <c r="C21" i="1"/>
  <c r="C22" i="1" l="1"/>
  <c r="G22" i="1" s="1"/>
  <c r="G21" i="1"/>
</calcChain>
</file>

<file path=xl/sharedStrings.xml><?xml version="1.0" encoding="utf-8"?>
<sst xmlns="http://schemas.openxmlformats.org/spreadsheetml/2006/main" count="28" uniqueCount="28">
  <si>
    <t>Izdevumi kopā (EUR)</t>
  </si>
  <si>
    <t>Darba devēja sociālais nodoklis:</t>
  </si>
  <si>
    <t>Biroja telpu uzturēšanas izdevumi</t>
  </si>
  <si>
    <t>Biroja telpu iekārtošanas izdevumi</t>
  </si>
  <si>
    <t>Transporta izdevumi</t>
  </si>
  <si>
    <t>Sakaru izdevumi</t>
  </si>
  <si>
    <t>Neatkarīgu būvekspertu piesaistīšana</t>
  </si>
  <si>
    <t>Komandējumu izdevumi</t>
  </si>
  <si>
    <t>Citi administratīvie izdevumi</t>
  </si>
  <si>
    <t>Sabiedriskās attiecības:</t>
  </si>
  <si>
    <t>Reklāmas izdevumi</t>
  </si>
  <si>
    <t>Reprezentācijas izdevumi</t>
  </si>
  <si>
    <t>Kopā izdevumi bez PVN:</t>
  </si>
  <si>
    <t>Kopā izdevumi ar PVN:</t>
  </si>
  <si>
    <t>Citas saistītās izmaksas, t.sk.:</t>
  </si>
  <si>
    <t>Darba algas (projekta vadītājam, pr. vadītāja palīgam, juristam, ekonomistam) :</t>
  </si>
  <si>
    <t>Izdevumi 2019.gadā (EUR)</t>
  </si>
  <si>
    <t>Izdevumi 2020.gadā (EUR)</t>
  </si>
  <si>
    <t>Izdevumi 2021.gadā (EUR)</t>
  </si>
  <si>
    <t>Izdevumi 2023.gadā (EUR)</t>
  </si>
  <si>
    <t>Izdevumi 2022.gadā (EUR)</t>
  </si>
  <si>
    <t>Būvprojekta ekspertīze un ēku kadastrālā uzmērīšana:</t>
  </si>
  <si>
    <t>Ķipēna 67046124</t>
  </si>
  <si>
    <t xml:space="preserve">TNA jaunā Liepājas cietuma kompleksa  būvdarbu organizācijas izdevumu plāns </t>
  </si>
  <si>
    <t>Jānis Bordāns</t>
  </si>
  <si>
    <t xml:space="preserve">Ministru prezidenta biedrs,
tieslietu ministrs                                                                                                                        </t>
  </si>
  <si>
    <t>Kristine.Kipena@tm.gov.lv</t>
  </si>
  <si>
    <t>2.pielikums informatīvajam ziņojumam par Ministru kabineta 2018.gada 6.februāra sēdē (prot. Nr.7, 40.§, 3., 7. un 12.punkts) dotā uzdevuma izpildei nepieciešamo rīcību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</si>
</sst>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6" fillId="0" borderId="0" xfId="0" applyFont="1" applyAlignment="1">
      <alignment horizontal="justify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/>
    <xf numFmtId="0" fontId="7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2">
    <cellStyle name="Komats" xfId="1" builtin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istine.Kipena@t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A2833-FECE-48A3-AE35-FBB7950881FD}">
  <dimension ref="A1:H30"/>
  <sheetViews>
    <sheetView tabSelected="1" workbookViewId="0">
      <selection activeCell="K3" sqref="K3"/>
    </sheetView>
  </sheetViews>
  <sheetFormatPr defaultRowHeight="15" x14ac:dyDescent="0.25"/>
  <cols>
    <col min="1" max="1" width="22.140625" customWidth="1"/>
    <col min="2" max="2" width="10" customWidth="1"/>
    <col min="3" max="3" width="10.140625" customWidth="1"/>
    <col min="4" max="4" width="9.85546875" customWidth="1"/>
    <col min="5" max="5" width="10.140625" customWidth="1"/>
    <col min="6" max="7" width="10.28515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9"/>
      <c r="C2" s="29"/>
      <c r="D2" s="29"/>
      <c r="E2" s="1"/>
      <c r="F2" s="1"/>
      <c r="G2" s="1"/>
      <c r="H2" s="1"/>
    </row>
    <row r="3" spans="1:8" ht="63" customHeight="1" x14ac:dyDescent="0.25">
      <c r="A3" s="23"/>
      <c r="B3" s="23"/>
      <c r="C3" s="23"/>
      <c r="D3" s="32" t="s">
        <v>27</v>
      </c>
      <c r="E3" s="32"/>
      <c r="F3" s="32"/>
      <c r="G3" s="32"/>
      <c r="H3" s="1"/>
    </row>
    <row r="4" spans="1:8" ht="15.75" x14ac:dyDescent="0.25">
      <c r="A4" s="28" t="s">
        <v>23</v>
      </c>
      <c r="B4" s="28"/>
      <c r="C4" s="28"/>
      <c r="D4" s="28"/>
      <c r="E4" s="28"/>
      <c r="F4" s="28"/>
      <c r="G4" s="28"/>
      <c r="H4" s="28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45" x14ac:dyDescent="0.25">
      <c r="A6" s="2"/>
      <c r="B6" s="3" t="s">
        <v>16</v>
      </c>
      <c r="C6" s="3" t="s">
        <v>17</v>
      </c>
      <c r="D6" s="3" t="s">
        <v>18</v>
      </c>
      <c r="E6" s="3" t="s">
        <v>20</v>
      </c>
      <c r="F6" s="3" t="s">
        <v>19</v>
      </c>
      <c r="G6" s="4" t="s">
        <v>0</v>
      </c>
      <c r="H6" s="1"/>
    </row>
    <row r="7" spans="1:8" ht="62.25" customHeight="1" x14ac:dyDescent="0.25">
      <c r="A7" s="4" t="s">
        <v>15</v>
      </c>
      <c r="B7" s="5">
        <v>70000</v>
      </c>
      <c r="C7" s="6">
        <v>105000</v>
      </c>
      <c r="D7" s="7">
        <v>105000</v>
      </c>
      <c r="E7" s="6">
        <v>105000</v>
      </c>
      <c r="F7" s="6">
        <v>55000</v>
      </c>
      <c r="G7" s="6">
        <f>SUM(B7:F7)</f>
        <v>440000</v>
      </c>
      <c r="H7" s="1"/>
    </row>
    <row r="8" spans="1:8" ht="28.5" customHeight="1" x14ac:dyDescent="0.25">
      <c r="A8" s="4" t="s">
        <v>1</v>
      </c>
      <c r="B8" s="5">
        <f>B7*0.2409</f>
        <v>16863</v>
      </c>
      <c r="C8" s="7">
        <f>C7*0.2409</f>
        <v>25294.5</v>
      </c>
      <c r="D8" s="7">
        <f>D7*0.2409</f>
        <v>25294.5</v>
      </c>
      <c r="E8" s="7">
        <f t="shared" ref="E8:F8" si="0">E7*0.2409</f>
        <v>25294.5</v>
      </c>
      <c r="F8" s="7">
        <f t="shared" si="0"/>
        <v>13249.5</v>
      </c>
      <c r="G8" s="6">
        <f t="shared" ref="G8:G21" si="1">SUM(B8:F8)</f>
        <v>105996</v>
      </c>
      <c r="H8" s="1"/>
    </row>
    <row r="9" spans="1:8" ht="27.75" customHeight="1" x14ac:dyDescent="0.25">
      <c r="A9" s="4" t="s">
        <v>14</v>
      </c>
      <c r="B9" s="5">
        <f>SUM(B10:B16)</f>
        <v>22840</v>
      </c>
      <c r="C9" s="6">
        <f>SUM(C10:C16)</f>
        <v>28582</v>
      </c>
      <c r="D9" s="6">
        <f>SUM(D10:D16)</f>
        <v>37258</v>
      </c>
      <c r="E9" s="6">
        <f t="shared" ref="E9:F9" si="2">SUM(E10:E16)</f>
        <v>37260</v>
      </c>
      <c r="F9" s="6">
        <f t="shared" si="2"/>
        <v>20627</v>
      </c>
      <c r="G9" s="6">
        <f t="shared" si="1"/>
        <v>146567</v>
      </c>
      <c r="H9" s="1"/>
    </row>
    <row r="10" spans="1:8" ht="30" x14ac:dyDescent="0.25">
      <c r="A10" s="3" t="s">
        <v>2</v>
      </c>
      <c r="B10" s="8">
        <v>1500</v>
      </c>
      <c r="C10" s="9">
        <v>2500</v>
      </c>
      <c r="D10" s="10">
        <v>2500</v>
      </c>
      <c r="E10" s="9">
        <v>2500</v>
      </c>
      <c r="F10" s="9">
        <v>1000</v>
      </c>
      <c r="G10" s="6">
        <f t="shared" si="1"/>
        <v>10000</v>
      </c>
      <c r="H10" s="1"/>
    </row>
    <row r="11" spans="1:8" ht="30" x14ac:dyDescent="0.25">
      <c r="A11" s="3" t="s">
        <v>3</v>
      </c>
      <c r="B11" s="8">
        <v>1500</v>
      </c>
      <c r="C11" s="9">
        <v>3000</v>
      </c>
      <c r="D11" s="10">
        <v>2000</v>
      </c>
      <c r="E11" s="9">
        <v>1000</v>
      </c>
      <c r="F11" s="9">
        <v>0</v>
      </c>
      <c r="G11" s="6">
        <f t="shared" si="1"/>
        <v>7500</v>
      </c>
      <c r="H11" s="1"/>
    </row>
    <row r="12" spans="1:8" x14ac:dyDescent="0.25">
      <c r="A12" s="3" t="s">
        <v>4</v>
      </c>
      <c r="B12" s="24">
        <v>4400</v>
      </c>
      <c r="C12" s="25">
        <v>6780</v>
      </c>
      <c r="D12" s="26">
        <v>6780</v>
      </c>
      <c r="E12" s="25">
        <v>6780</v>
      </c>
      <c r="F12" s="25">
        <v>3390</v>
      </c>
      <c r="G12" s="27">
        <f t="shared" si="1"/>
        <v>28130</v>
      </c>
      <c r="H12" s="1"/>
    </row>
    <row r="13" spans="1:8" x14ac:dyDescent="0.25">
      <c r="A13" s="3" t="s">
        <v>5</v>
      </c>
      <c r="B13" s="24">
        <v>500</v>
      </c>
      <c r="C13" s="25">
        <v>800</v>
      </c>
      <c r="D13" s="26">
        <v>800</v>
      </c>
      <c r="E13" s="26">
        <v>800</v>
      </c>
      <c r="F13" s="25">
        <v>400</v>
      </c>
      <c r="G13" s="27">
        <f t="shared" si="1"/>
        <v>3300</v>
      </c>
      <c r="H13" s="1"/>
    </row>
    <row r="14" spans="1:8" ht="30" x14ac:dyDescent="0.25">
      <c r="A14" s="3" t="s">
        <v>6</v>
      </c>
      <c r="B14" s="24">
        <v>5000</v>
      </c>
      <c r="C14" s="25">
        <v>5000</v>
      </c>
      <c r="D14" s="26">
        <v>5000</v>
      </c>
      <c r="E14" s="26">
        <v>5000</v>
      </c>
      <c r="F14" s="26">
        <v>5000</v>
      </c>
      <c r="G14" s="27">
        <f t="shared" si="1"/>
        <v>25000</v>
      </c>
      <c r="H14" s="1"/>
    </row>
    <row r="15" spans="1:8" x14ac:dyDescent="0.25">
      <c r="A15" s="3" t="s">
        <v>7</v>
      </c>
      <c r="B15" s="24">
        <v>1500</v>
      </c>
      <c r="C15" s="26">
        <v>3000</v>
      </c>
      <c r="D15" s="26">
        <v>4000</v>
      </c>
      <c r="E15" s="26">
        <v>4000</v>
      </c>
      <c r="F15" s="26">
        <v>2000</v>
      </c>
      <c r="G15" s="27">
        <f t="shared" si="1"/>
        <v>14500</v>
      </c>
      <c r="H15" s="1"/>
    </row>
    <row r="16" spans="1:8" ht="30" x14ac:dyDescent="0.25">
      <c r="A16" s="3" t="s">
        <v>8</v>
      </c>
      <c r="B16" s="24">
        <v>8440</v>
      </c>
      <c r="C16" s="25">
        <v>7502</v>
      </c>
      <c r="D16" s="26">
        <v>16178</v>
      </c>
      <c r="E16" s="26">
        <v>17180</v>
      </c>
      <c r="F16" s="25">
        <v>8837</v>
      </c>
      <c r="G16" s="27">
        <f t="shared" si="1"/>
        <v>58137</v>
      </c>
      <c r="H16" s="1"/>
    </row>
    <row r="17" spans="1:8" ht="29.25" x14ac:dyDescent="0.25">
      <c r="A17" s="4" t="s">
        <v>9</v>
      </c>
      <c r="B17" s="5">
        <f>SUM(B18:B19)</f>
        <v>6000</v>
      </c>
      <c r="C17" s="6">
        <f>SUM(C18:C19)</f>
        <v>6000</v>
      </c>
      <c r="D17" s="7">
        <f>SUM(D18:D19)</f>
        <v>6000</v>
      </c>
      <c r="E17" s="7">
        <f t="shared" ref="E17:F17" si="3">SUM(E18:E19)</f>
        <v>6000</v>
      </c>
      <c r="F17" s="7">
        <f t="shared" si="3"/>
        <v>6000</v>
      </c>
      <c r="G17" s="6">
        <f t="shared" si="1"/>
        <v>30000</v>
      </c>
      <c r="H17" s="1"/>
    </row>
    <row r="18" spans="1:8" x14ac:dyDescent="0.25">
      <c r="A18" s="3" t="s">
        <v>10</v>
      </c>
      <c r="B18" s="8">
        <v>4000</v>
      </c>
      <c r="C18" s="9">
        <v>4000</v>
      </c>
      <c r="D18" s="10">
        <v>4000</v>
      </c>
      <c r="E18" s="9">
        <v>4000</v>
      </c>
      <c r="F18" s="10">
        <v>2000</v>
      </c>
      <c r="G18" s="6">
        <f t="shared" si="1"/>
        <v>18000</v>
      </c>
      <c r="H18" s="1"/>
    </row>
    <row r="19" spans="1:8" ht="30" x14ac:dyDescent="0.25">
      <c r="A19" s="3" t="s">
        <v>11</v>
      </c>
      <c r="B19" s="8">
        <v>2000</v>
      </c>
      <c r="C19" s="9">
        <v>2000</v>
      </c>
      <c r="D19" s="10">
        <v>2000</v>
      </c>
      <c r="E19" s="9">
        <v>2000</v>
      </c>
      <c r="F19" s="9">
        <v>4000</v>
      </c>
      <c r="G19" s="6">
        <f t="shared" si="1"/>
        <v>12000</v>
      </c>
      <c r="H19" s="1"/>
    </row>
    <row r="20" spans="1:8" ht="57.75" x14ac:dyDescent="0.25">
      <c r="A20" s="4" t="s">
        <v>21</v>
      </c>
      <c r="B20" s="5">
        <v>0</v>
      </c>
      <c r="C20" s="7">
        <v>50000</v>
      </c>
      <c r="D20" s="7">
        <v>0</v>
      </c>
      <c r="E20" s="7">
        <v>0</v>
      </c>
      <c r="F20" s="7">
        <v>120000</v>
      </c>
      <c r="G20" s="6">
        <f t="shared" si="1"/>
        <v>170000</v>
      </c>
      <c r="H20" s="1"/>
    </row>
    <row r="21" spans="1:8" ht="30" thickBot="1" x14ac:dyDescent="0.3">
      <c r="A21" s="11" t="s">
        <v>12</v>
      </c>
      <c r="B21" s="12">
        <f>B7+B8+B9+B17+B20</f>
        <v>115703</v>
      </c>
      <c r="C21" s="13">
        <f>C7+C8+C9+C17+C20</f>
        <v>214876.5</v>
      </c>
      <c r="D21" s="13">
        <f>D7+D8+D9+D17+D20</f>
        <v>173552.5</v>
      </c>
      <c r="E21" s="13">
        <f>E7+E8+E9+E17+E20</f>
        <v>173554.5</v>
      </c>
      <c r="F21" s="13">
        <f>F7+F8+F9+F17+F20</f>
        <v>214876.5</v>
      </c>
      <c r="G21" s="12">
        <f t="shared" si="1"/>
        <v>892563</v>
      </c>
      <c r="H21" s="1"/>
    </row>
    <row r="22" spans="1:8" ht="27.75" customHeight="1" thickBot="1" x14ac:dyDescent="0.3">
      <c r="A22" s="14" t="s">
        <v>13</v>
      </c>
      <c r="B22" s="15">
        <f>(B21*0.21)+B21-1</f>
        <v>139999.63</v>
      </c>
      <c r="C22" s="15">
        <f>C21*0.21+C21-1</f>
        <v>259999.565</v>
      </c>
      <c r="D22" s="15">
        <f>D21*0.21+D21+1.07</f>
        <v>209999.595</v>
      </c>
      <c r="E22" s="15">
        <f>(E21*0.21)+E21-1</f>
        <v>209999.94500000001</v>
      </c>
      <c r="F22" s="15">
        <f>(F21*0.21)+F21-1</f>
        <v>259999.565</v>
      </c>
      <c r="G22" s="16">
        <f>SUM(B22:F22)+2</f>
        <v>1080000.3</v>
      </c>
      <c r="H22" s="1"/>
    </row>
    <row r="23" spans="1:8" x14ac:dyDescent="0.25">
      <c r="A23" s="17"/>
      <c r="B23" s="18"/>
      <c r="C23" s="18"/>
      <c r="D23" s="18"/>
      <c r="E23" s="18"/>
      <c r="F23" s="18"/>
      <c r="G23" s="18"/>
      <c r="H23" s="1"/>
    </row>
    <row r="24" spans="1:8" ht="30" customHeight="1" x14ac:dyDescent="0.25">
      <c r="A24" s="30" t="s">
        <v>25</v>
      </c>
      <c r="B24" s="30"/>
      <c r="C24" s="22"/>
      <c r="D24" s="22"/>
      <c r="E24" s="22"/>
      <c r="F24" s="31" t="s">
        <v>24</v>
      </c>
      <c r="G24" s="31"/>
      <c r="H24" s="1"/>
    </row>
    <row r="25" spans="1:8" ht="15.75" customHeight="1" x14ac:dyDescent="0.25">
      <c r="A25" s="22"/>
      <c r="B25" s="22"/>
      <c r="C25" s="22"/>
      <c r="D25" s="22"/>
      <c r="E25" s="22"/>
      <c r="F25" s="22"/>
      <c r="G25" s="22"/>
      <c r="H25" s="1"/>
    </row>
    <row r="26" spans="1:8" ht="15.75" x14ac:dyDescent="0.25">
      <c r="A26" s="21" t="s">
        <v>22</v>
      </c>
      <c r="B26" s="20"/>
      <c r="C26" s="20"/>
      <c r="D26" s="20"/>
      <c r="E26" s="20"/>
      <c r="F26" s="20"/>
      <c r="G26" s="20"/>
      <c r="H26" s="1"/>
    </row>
    <row r="27" spans="1:8" ht="15.75" x14ac:dyDescent="0.25">
      <c r="A27" s="21" t="s">
        <v>26</v>
      </c>
      <c r="B27" s="19"/>
      <c r="C27" s="20"/>
      <c r="D27" s="20"/>
      <c r="E27" s="20"/>
      <c r="F27" s="20"/>
      <c r="G27" s="20"/>
      <c r="H27" s="1"/>
    </row>
    <row r="28" spans="1:8" ht="15.75" x14ac:dyDescent="0.25">
      <c r="A28" s="19"/>
      <c r="B28" s="20"/>
      <c r="C28" s="20"/>
      <c r="D28" s="20"/>
      <c r="E28" s="20"/>
      <c r="F28" s="20"/>
      <c r="G28" s="20"/>
      <c r="H28" s="1"/>
    </row>
    <row r="29" spans="1:8" x14ac:dyDescent="0.25">
      <c r="A29" s="29"/>
      <c r="B29" s="29"/>
      <c r="C29" s="29"/>
      <c r="D29" s="29"/>
      <c r="E29" s="29"/>
      <c r="F29" s="29"/>
      <c r="G29" s="29"/>
      <c r="H29" s="1"/>
    </row>
    <row r="30" spans="1:8" x14ac:dyDescent="0.25">
      <c r="A30" s="23"/>
      <c r="B30" s="23"/>
      <c r="C30" s="23"/>
      <c r="D30" s="23"/>
      <c r="E30" s="23"/>
      <c r="F30" s="23"/>
      <c r="G30" s="23"/>
      <c r="H30" s="1"/>
    </row>
  </sheetData>
  <mergeCells count="6">
    <mergeCell ref="A4:H4"/>
    <mergeCell ref="B2:D2"/>
    <mergeCell ref="A29:G29"/>
    <mergeCell ref="A24:B24"/>
    <mergeCell ref="F24:G24"/>
    <mergeCell ref="D3:G3"/>
  </mergeCells>
  <hyperlinks>
    <hyperlink ref="A27" r:id="rId1" xr:uid="{85F1A9BA-DDBE-41E2-AAB1-BD46D02351B0}"/>
  </hyperlinks>
  <pageMargins left="1.1811023622047245" right="0.39370078740157483" top="0.98425196850393704" bottom="0.39370078740157483" header="0.47244094488188981" footer="0.47244094488188981"/>
  <pageSetup paperSize="9" orientation="portrait" r:id="rId2"/>
  <headerFooter>
    <oddFooter>&amp;LTMZinp2_ 190619_jaunciet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Lapa1!_Hlk499822938</vt:lpstr>
    </vt:vector>
  </TitlesOfParts>
  <Company>Tieslietu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Informatīvais ziņojums par Ministru kabineta 2018.gada 6.februāra sēdē (prot. Nr.7, 40.§, 3., 7. un 12.punkts) dotā uzdevuma izpildei nepieciešamo rīcību</dc:title>
  <dc:subject>2.pielikums</dc:subject>
  <dc:creator>Kristīne Ķipēna</dc:creator>
  <dc:description>67046124, Kristine.Kipena@tm.gov.lv</dc:description>
  <cp:lastModifiedBy>Kristīne Ķipēna</cp:lastModifiedBy>
  <cp:lastPrinted>2019-06-19T09:44:36Z</cp:lastPrinted>
  <dcterms:created xsi:type="dcterms:W3CDTF">2018-01-11T12:49:30Z</dcterms:created>
  <dcterms:modified xsi:type="dcterms:W3CDTF">2019-06-20T05:52:28Z</dcterms:modified>
</cp:coreProperties>
</file>